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80" yWindow="65521" windowWidth="8055" windowHeight="10515" activeTab="0"/>
  </bookViews>
  <sheets>
    <sheet name="blade prescription ss" sheetId="1" r:id="rId1"/>
  </sheets>
  <definedNames>
    <definedName name="AT">'blade prescription ss'!$C$8</definedName>
    <definedName name="B">'blade prescription ss'!$C$7</definedName>
    <definedName name="Cl">'blade prescription ss'!$C$9</definedName>
    <definedName name="Cp">'blade prescription ss'!#REF!</definedName>
    <definedName name="D">'blade prescription ss'!$C$6</definedName>
    <definedName name="G">'blade prescription ss'!#REF!</definedName>
    <definedName name="N">'blade prescription ss'!$C$7</definedName>
    <definedName name="P">'blade prescription ss'!#REF!</definedName>
    <definedName name="rad.">'blade prescription ss'!$B$15:$B$35</definedName>
    <definedName name="RPM">'blade prescription ss'!#REF!</definedName>
    <definedName name="STN">'blade prescription ss'!$C$10</definedName>
    <definedName name="T">'blade prescription ss'!#REF!</definedName>
    <definedName name="TSR">'blade prescription ss'!$C$5</definedName>
    <definedName name="V">'blade prescription ss'!#REF!</definedName>
    <definedName name="Vt">'blade prescription ss'!#REF!</definedName>
  </definedNames>
  <calcPr fullCalcOnLoad="1"/>
</workbook>
</file>

<file path=xl/sharedStrings.xml><?xml version="1.0" encoding="utf-8"?>
<sst xmlns="http://schemas.openxmlformats.org/spreadsheetml/2006/main" count="34" uniqueCount="33">
  <si>
    <t>first finding the diameter:</t>
  </si>
  <si>
    <t>Tip speed ratio</t>
  </si>
  <si>
    <t>TSR</t>
  </si>
  <si>
    <t>Diameter (m)</t>
  </si>
  <si>
    <t>D</t>
  </si>
  <si>
    <t>T</t>
  </si>
  <si>
    <t>number of blades ?</t>
  </si>
  <si>
    <t>B</t>
  </si>
  <si>
    <t>angle of attack (degrees)</t>
  </si>
  <si>
    <t>AT</t>
  </si>
  <si>
    <t>Lift coefficient</t>
  </si>
  <si>
    <t>Cl</t>
  </si>
  <si>
    <t>No. of stations</t>
  </si>
  <si>
    <t>STN</t>
  </si>
  <si>
    <t>All dimensions in metres.  [0.001m=1mm.]</t>
  </si>
  <si>
    <t>recommended</t>
  </si>
  <si>
    <t>Enter chosen widths</t>
  </si>
  <si>
    <t>station</t>
  </si>
  <si>
    <t>radius</t>
  </si>
  <si>
    <t>angle</t>
  </si>
  <si>
    <t>Chord</t>
  </si>
  <si>
    <t>wood width</t>
  </si>
  <si>
    <t>actual wood width</t>
  </si>
  <si>
    <t>drop</t>
  </si>
  <si>
    <t>thickness(m)</t>
  </si>
  <si>
    <t>rad.</t>
  </si>
  <si>
    <t>AB radians</t>
  </si>
  <si>
    <t>AB degrees</t>
  </si>
  <si>
    <t>C</t>
  </si>
  <si>
    <t>WW</t>
  </si>
  <si>
    <t>ww2</t>
  </si>
  <si>
    <r>
      <t>BLUE CELLS</t>
    </r>
    <r>
      <rPr>
        <sz val="10"/>
        <rFont val="Geneva"/>
        <family val="0"/>
      </rPr>
      <t xml:space="preserve"> FOR DATA ENTRY </t>
    </r>
    <r>
      <rPr>
        <sz val="10"/>
        <color indexed="10"/>
        <rFont val="Geneva"/>
        <family val="0"/>
      </rPr>
      <t>RED</t>
    </r>
    <r>
      <rPr>
        <sz val="10"/>
        <rFont val="Geneva"/>
        <family val="0"/>
      </rPr>
      <t xml:space="preserve"> FOR RESULTS</t>
    </r>
  </si>
  <si>
    <t>blade design spreadsheet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</si>
</sst>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&quot;£&quot;\ #,##0_);\(&quot;£&quot;\ #,##0\)"/>
    <numFmt numFmtId="185" formatCode="&quot;£&quot;\ #,##0_);[Red]\(&quot;£&quot;\ #,##0\)"/>
    <numFmt numFmtId="186" formatCode="&quot;£&quot;\ #,##0.00_);\(&quot;£&quot;\ #,##0.00\)"/>
    <numFmt numFmtId="187" formatCode="&quot;£&quot;\ #,##0.00_);[Red]\(&quot;£&quot;\ #,##0.00\)"/>
    <numFmt numFmtId="188" formatCode="0&quot;kg&quot;"/>
    <numFmt numFmtId="189" formatCode="&quot;=&quot;0&quot;kg&quot;"/>
    <numFmt numFmtId="190" formatCode="0.0"/>
    <numFmt numFmtId="191" formatCode="0.000"/>
    <numFmt numFmtId="192" formatCode=".000"/>
    <numFmt numFmtId="193" formatCode="0.0000"/>
    <numFmt numFmtId="194" formatCode="#\ ??/16"/>
    <numFmt numFmtId="195" formatCode="#\ ?/2"/>
    <numFmt numFmtId="196" formatCode="#\ ?/4"/>
    <numFmt numFmtId="197" formatCode="#\ ?/8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/>
    </xf>
    <xf numFmtId="192" fontId="4" fillId="0" borderId="3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shape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525"/>
          <c:w val="0.644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v>recommended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ss'!$F$15:$F$24</c:f>
              <c:numCache/>
            </c:numRef>
          </c:val>
        </c:ser>
        <c:gapWidth val="50"/>
        <c:axId val="38188582"/>
        <c:axId val="26689519"/>
      </c:barChart>
      <c:lineChart>
        <c:grouping val="standard"/>
        <c:varyColors val="0"/>
        <c:ser>
          <c:idx val="0"/>
          <c:order val="1"/>
          <c:tx>
            <c:v>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ss'!$G$15:$G$24</c:f>
              <c:numCache/>
            </c:numRef>
          </c:val>
          <c:smooth val="0"/>
        </c:ser>
        <c:axId val="11419428"/>
        <c:axId val="14234837"/>
      </c:lineChart>
      <c:catAx>
        <c:axId val="38188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89519"/>
        <c:crosses val="autoZero"/>
        <c:auto val="0"/>
        <c:lblOffset val="100"/>
        <c:noMultiLvlLbl val="0"/>
      </c:catAx>
      <c:valAx>
        <c:axId val="2668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wood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88582"/>
        <c:crossesAt val="1"/>
        <c:crossBetween val="between"/>
        <c:dispUnits/>
      </c:valAx>
      <c:catAx>
        <c:axId val="11419428"/>
        <c:scaling>
          <c:orientation val="minMax"/>
        </c:scaling>
        <c:axPos val="b"/>
        <c:delete val="1"/>
        <c:majorTickMark val="in"/>
        <c:minorTickMark val="none"/>
        <c:tickLblPos val="nextTo"/>
        <c:crossAx val="14234837"/>
        <c:crosses val="autoZero"/>
        <c:auto val="0"/>
        <c:lblOffset val="100"/>
        <c:noMultiLvlLbl val="0"/>
      </c:catAx>
      <c:valAx>
        <c:axId val="14234837"/>
        <c:scaling>
          <c:orientation val="minMax"/>
        </c:scaling>
        <c:axPos val="l"/>
        <c:delete val="1"/>
        <c:majorTickMark val="in"/>
        <c:minorTickMark val="none"/>
        <c:tickLblPos val="nextTo"/>
        <c:crossAx val="11419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47625</xdr:rowOff>
    </xdr:from>
    <xdr:to>
      <xdr:col>16</xdr:col>
      <xdr:colOff>85725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8439150" y="276225"/>
        <a:ext cx="5486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3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8.625" style="0" customWidth="1"/>
    <col min="8" max="8" width="7.00390625" style="0" customWidth="1"/>
    <col min="9" max="9" width="10.00390625" style="0" customWidth="1"/>
    <col min="10" max="16384" width="12.375" style="0" customWidth="1"/>
  </cols>
  <sheetData>
    <row r="1" ht="18">
      <c r="A1" s="16" t="s">
        <v>32</v>
      </c>
    </row>
    <row r="2" ht="18">
      <c r="A2" s="16"/>
    </row>
    <row r="3" ht="12.75">
      <c r="A3" t="s">
        <v>0</v>
      </c>
    </row>
    <row r="4" ht="12.75">
      <c r="A4" s="14" t="s">
        <v>31</v>
      </c>
    </row>
    <row r="5" spans="1:4" ht="12.75">
      <c r="A5" t="s">
        <v>1</v>
      </c>
      <c r="B5" t="s">
        <v>2</v>
      </c>
      <c r="C5" s="20">
        <v>5.5</v>
      </c>
      <c r="D5" s="4"/>
    </row>
    <row r="6" spans="1:4" ht="12.75">
      <c r="A6" t="s">
        <v>3</v>
      </c>
      <c r="B6" t="s">
        <v>4</v>
      </c>
      <c r="C6" s="19">
        <v>3</v>
      </c>
      <c r="D6" s="5"/>
    </row>
    <row r="7" spans="1:4" ht="12.75">
      <c r="A7" t="s">
        <v>6</v>
      </c>
      <c r="B7" t="s">
        <v>7</v>
      </c>
      <c r="C7" s="20">
        <v>3</v>
      </c>
      <c r="D7" s="4"/>
    </row>
    <row r="8" spans="1:4" ht="12.75">
      <c r="A8" t="s">
        <v>8</v>
      </c>
      <c r="B8" t="s">
        <v>9</v>
      </c>
      <c r="C8" s="21">
        <v>4</v>
      </c>
      <c r="D8" s="4"/>
    </row>
    <row r="9" spans="1:4" ht="12.75">
      <c r="A9" t="s">
        <v>10</v>
      </c>
      <c r="B9" t="s">
        <v>11</v>
      </c>
      <c r="C9" s="21">
        <v>0.8</v>
      </c>
      <c r="D9" s="4"/>
    </row>
    <row r="10" spans="1:4" ht="12.75">
      <c r="A10" t="s">
        <v>12</v>
      </c>
      <c r="B10" t="s">
        <v>13</v>
      </c>
      <c r="C10" s="22">
        <v>6</v>
      </c>
      <c r="D10" s="4"/>
    </row>
    <row r="11" spans="3:5" ht="12.75">
      <c r="C11" s="4"/>
      <c r="D11" s="4"/>
      <c r="E11" t="s">
        <v>14</v>
      </c>
    </row>
    <row r="12" spans="5:7" ht="12.75">
      <c r="E12" s="6" t="s">
        <v>15</v>
      </c>
      <c r="F12" s="7"/>
      <c r="G12" t="s">
        <v>16</v>
      </c>
    </row>
    <row r="13" spans="1:9" ht="12.75">
      <c r="A13" t="s">
        <v>17</v>
      </c>
      <c r="B13" t="s">
        <v>18</v>
      </c>
      <c r="C13" t="s">
        <v>19</v>
      </c>
      <c r="D13" t="s">
        <v>19</v>
      </c>
      <c r="E13" s="8" t="s">
        <v>20</v>
      </c>
      <c r="F13" s="9" t="s">
        <v>21</v>
      </c>
      <c r="G13" s="14" t="s">
        <v>22</v>
      </c>
      <c r="H13" s="6" t="s">
        <v>23</v>
      </c>
      <c r="I13" s="7" t="s">
        <v>24</v>
      </c>
    </row>
    <row r="14" spans="2:9" ht="12.75">
      <c r="B14" t="s">
        <v>25</v>
      </c>
      <c r="C14" t="s">
        <v>26</v>
      </c>
      <c r="D14" t="s">
        <v>27</v>
      </c>
      <c r="E14" s="8" t="s">
        <v>28</v>
      </c>
      <c r="F14" s="9" t="s">
        <v>29</v>
      </c>
      <c r="G14" s="14" t="s">
        <v>30</v>
      </c>
      <c r="H14" s="8"/>
      <c r="I14" s="9" t="s">
        <v>5</v>
      </c>
    </row>
    <row r="15" spans="1:10" ht="12.75">
      <c r="A15">
        <v>1</v>
      </c>
      <c r="B15" s="1">
        <f aca="true" t="shared" si="0" ref="B15:B34">IF(A15&gt;STN,0,A15/STN*D/2)</f>
        <v>0.25</v>
      </c>
      <c r="C15" s="3">
        <f aca="true" t="shared" si="1" ref="C15:C34">IF(A15&gt;STN,0,ATAN(D/3/TSR/rad.)-AT/57.3)</f>
        <v>0.5589882584922218</v>
      </c>
      <c r="D15" s="2">
        <f aca="true" t="shared" si="2" ref="D15:D34">C15*57.3</f>
        <v>32.030027211604306</v>
      </c>
      <c r="E15" s="10">
        <f aca="true" t="shared" si="3" ref="E15:E34">IF(A15&gt;STN,0,1.4*D^2/rad.*COS(ATAN(D/3/TSR/rad.))^2/TSR^2/B/Cl)</f>
        <v>0.45405405405405413</v>
      </c>
      <c r="F15" s="11">
        <f aca="true" t="shared" si="4" ref="F15:F34">E15*COS(C15)</f>
        <v>0.3849434401873209</v>
      </c>
      <c r="G15" s="15">
        <v>0.15</v>
      </c>
      <c r="H15" s="17">
        <f aca="true" t="shared" si="5" ref="H15:H34">G15*TAN(C15)</f>
        <v>0.09383115084092249</v>
      </c>
      <c r="I15" s="11">
        <f aca="true" t="shared" si="6" ref="I15:I34">IF(A15&gt;STN,0,G15*0.1/COS(C15)*(1+1/(A15)))</f>
        <v>0.03538603389368859</v>
      </c>
      <c r="J15" s="23"/>
    </row>
    <row r="16" spans="1:10" ht="12.75">
      <c r="A16">
        <v>2</v>
      </c>
      <c r="B16" s="1">
        <f t="shared" si="0"/>
        <v>0.5</v>
      </c>
      <c r="C16" s="3">
        <f t="shared" si="1"/>
        <v>0.27896297566069583</v>
      </c>
      <c r="D16" s="2">
        <f t="shared" si="2"/>
        <v>15.98457850535787</v>
      </c>
      <c r="E16" s="10">
        <f t="shared" si="3"/>
        <v>0.3065693430656934</v>
      </c>
      <c r="F16" s="11">
        <f t="shared" si="4"/>
        <v>0.2947178348834066</v>
      </c>
      <c r="G16" s="15">
        <v>0.15</v>
      </c>
      <c r="H16" s="17">
        <f t="shared" si="5"/>
        <v>0.04296478301588965</v>
      </c>
      <c r="I16" s="11">
        <f t="shared" si="6"/>
        <v>0.023404794018342816</v>
      </c>
      <c r="J16" s="23"/>
    </row>
    <row r="17" spans="1:10" ht="12.75">
      <c r="A17">
        <v>3</v>
      </c>
      <c r="B17" s="1">
        <f t="shared" si="0"/>
        <v>0.75</v>
      </c>
      <c r="C17" s="3">
        <f t="shared" si="1"/>
        <v>0.16802789953423958</v>
      </c>
      <c r="D17" s="2">
        <f t="shared" si="2"/>
        <v>9.627998643311928</v>
      </c>
      <c r="E17" s="10">
        <f t="shared" si="3"/>
        <v>0.2185602775368604</v>
      </c>
      <c r="F17" s="11">
        <f t="shared" si="4"/>
        <v>0.21548218271524366</v>
      </c>
      <c r="G17" s="15">
        <f>F17</f>
        <v>0.21548218271524366</v>
      </c>
      <c r="H17" s="17">
        <f t="shared" si="5"/>
        <v>0.03655166000695161</v>
      </c>
      <c r="I17" s="11">
        <f t="shared" si="6"/>
        <v>0.029141370338248054</v>
      </c>
      <c r="J17" s="23"/>
    </row>
    <row r="18" spans="1:10" ht="12.75">
      <c r="A18">
        <v>4</v>
      </c>
      <c r="B18" s="1">
        <f t="shared" si="0"/>
        <v>1</v>
      </c>
      <c r="C18" s="3">
        <f t="shared" si="1"/>
        <v>0.11004547186926711</v>
      </c>
      <c r="D18" s="2">
        <f t="shared" si="2"/>
        <v>6.305605538109005</v>
      </c>
      <c r="E18" s="10">
        <f t="shared" si="3"/>
        <v>0.16799999999999998</v>
      </c>
      <c r="F18" s="11">
        <f t="shared" si="4"/>
        <v>0.16698378565756564</v>
      </c>
      <c r="G18" s="15">
        <f>F18</f>
        <v>0.16698378565756564</v>
      </c>
      <c r="H18" s="17">
        <f t="shared" si="5"/>
        <v>0.018450347624588703</v>
      </c>
      <c r="I18" s="11">
        <f t="shared" si="6"/>
        <v>0.020999999999999994</v>
      </c>
      <c r="J18" s="23"/>
    </row>
    <row r="19" spans="1:10" ht="12.75">
      <c r="A19">
        <v>5</v>
      </c>
      <c r="B19" s="1">
        <f t="shared" si="0"/>
        <v>1.25</v>
      </c>
      <c r="C19" s="3">
        <f t="shared" si="1"/>
        <v>0.0746335504514328</v>
      </c>
      <c r="D19" s="2">
        <f t="shared" si="2"/>
        <v>4.276502440867099</v>
      </c>
      <c r="E19" s="10">
        <f t="shared" si="3"/>
        <v>0.13596633214632567</v>
      </c>
      <c r="F19" s="11">
        <f t="shared" si="4"/>
        <v>0.13558783031024513</v>
      </c>
      <c r="G19" s="15">
        <f>F19</f>
        <v>0.13558783031024513</v>
      </c>
      <c r="H19" s="17">
        <f t="shared" si="5"/>
        <v>0.010138232049283878</v>
      </c>
      <c r="I19" s="11">
        <f t="shared" si="6"/>
        <v>0.01631595985755908</v>
      </c>
      <c r="J19" s="23"/>
    </row>
    <row r="20" spans="1:10" ht="12.75">
      <c r="A20">
        <v>6</v>
      </c>
      <c r="B20" s="1">
        <f t="shared" si="0"/>
        <v>1.5</v>
      </c>
      <c r="C20" s="3">
        <f t="shared" si="1"/>
        <v>0.05081564065689155</v>
      </c>
      <c r="D20" s="2">
        <f t="shared" si="2"/>
        <v>2.9117362096398858</v>
      </c>
      <c r="E20" s="10">
        <f t="shared" si="3"/>
        <v>0.11402714932126697</v>
      </c>
      <c r="F20" s="11">
        <f t="shared" si="4"/>
        <v>0.11387995887364473</v>
      </c>
      <c r="G20" s="15">
        <f>F20</f>
        <v>0.11387995887364473</v>
      </c>
      <c r="H20" s="17">
        <f t="shared" si="5"/>
        <v>0.005791869238121449</v>
      </c>
      <c r="I20" s="11">
        <f t="shared" si="6"/>
        <v>0.01330316742081448</v>
      </c>
      <c r="J20" s="23"/>
    </row>
    <row r="21" spans="1:9" ht="12.75">
      <c r="A21">
        <v>7</v>
      </c>
      <c r="B21" s="1">
        <f t="shared" si="0"/>
        <v>0</v>
      </c>
      <c r="C21" s="3">
        <f t="shared" si="1"/>
        <v>0</v>
      </c>
      <c r="D21" s="2">
        <f t="shared" si="2"/>
        <v>0</v>
      </c>
      <c r="E21" s="10">
        <f t="shared" si="3"/>
        <v>0</v>
      </c>
      <c r="F21" s="11">
        <f t="shared" si="4"/>
        <v>0</v>
      </c>
      <c r="G21" s="15">
        <f>F21</f>
        <v>0</v>
      </c>
      <c r="H21" s="17">
        <f t="shared" si="5"/>
        <v>0</v>
      </c>
      <c r="I21" s="11">
        <f t="shared" si="6"/>
        <v>0</v>
      </c>
    </row>
    <row r="22" spans="1:9" ht="12.75">
      <c r="A22">
        <v>8</v>
      </c>
      <c r="B22" s="1">
        <f t="shared" si="0"/>
        <v>0</v>
      </c>
      <c r="C22" s="3">
        <f t="shared" si="1"/>
        <v>0</v>
      </c>
      <c r="D22" s="2">
        <f t="shared" si="2"/>
        <v>0</v>
      </c>
      <c r="E22" s="10">
        <f t="shared" si="3"/>
        <v>0</v>
      </c>
      <c r="F22" s="11">
        <f t="shared" si="4"/>
        <v>0</v>
      </c>
      <c r="G22" s="15">
        <f aca="true" t="shared" si="7" ref="G22:G34">F22</f>
        <v>0</v>
      </c>
      <c r="H22" s="17">
        <f t="shared" si="5"/>
        <v>0</v>
      </c>
      <c r="I22" s="11">
        <f t="shared" si="6"/>
        <v>0</v>
      </c>
    </row>
    <row r="23" spans="1:9" ht="12.75">
      <c r="A23">
        <v>9</v>
      </c>
      <c r="B23" s="1">
        <f t="shared" si="0"/>
        <v>0</v>
      </c>
      <c r="C23" s="3">
        <f t="shared" si="1"/>
        <v>0</v>
      </c>
      <c r="D23" s="2">
        <f t="shared" si="2"/>
        <v>0</v>
      </c>
      <c r="E23" s="10">
        <f t="shared" si="3"/>
        <v>0</v>
      </c>
      <c r="F23" s="11">
        <f t="shared" si="4"/>
        <v>0</v>
      </c>
      <c r="G23" s="15">
        <f t="shared" si="7"/>
        <v>0</v>
      </c>
      <c r="H23" s="17">
        <f t="shared" si="5"/>
        <v>0</v>
      </c>
      <c r="I23" s="11">
        <f t="shared" si="6"/>
        <v>0</v>
      </c>
    </row>
    <row r="24" spans="1:9" ht="12.75">
      <c r="A24">
        <v>10</v>
      </c>
      <c r="B24" s="1">
        <f t="shared" si="0"/>
        <v>0</v>
      </c>
      <c r="C24" s="3">
        <f t="shared" si="1"/>
        <v>0</v>
      </c>
      <c r="D24" s="2">
        <f t="shared" si="2"/>
        <v>0</v>
      </c>
      <c r="E24" s="10">
        <f t="shared" si="3"/>
        <v>0</v>
      </c>
      <c r="F24" s="11">
        <f t="shared" si="4"/>
        <v>0</v>
      </c>
      <c r="G24" s="15">
        <f t="shared" si="7"/>
        <v>0</v>
      </c>
      <c r="H24" s="17">
        <f t="shared" si="5"/>
        <v>0</v>
      </c>
      <c r="I24" s="11">
        <f t="shared" si="6"/>
        <v>0</v>
      </c>
    </row>
    <row r="25" spans="1:9" ht="12.75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15">
        <f t="shared" si="7"/>
        <v>0</v>
      </c>
      <c r="H25" s="17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15">
        <f t="shared" si="7"/>
        <v>0</v>
      </c>
      <c r="H26" s="17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15">
        <f t="shared" si="7"/>
        <v>0</v>
      </c>
      <c r="H27" s="17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15">
        <f t="shared" si="7"/>
        <v>0</v>
      </c>
      <c r="H28" s="17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15">
        <f t="shared" si="7"/>
        <v>0</v>
      </c>
      <c r="H29" s="17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15">
        <f t="shared" si="7"/>
        <v>0</v>
      </c>
      <c r="H30" s="17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15">
        <f t="shared" si="7"/>
        <v>0</v>
      </c>
      <c r="H31" s="17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15">
        <f t="shared" si="7"/>
        <v>0</v>
      </c>
      <c r="H32" s="17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15">
        <f t="shared" si="7"/>
        <v>0</v>
      </c>
      <c r="H33" s="17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15">
        <f t="shared" si="7"/>
        <v>0</v>
      </c>
      <c r="H34" s="18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created xsi:type="dcterms:W3CDTF">2001-10-22T00:26:26Z</dcterms:created>
  <dcterms:modified xsi:type="dcterms:W3CDTF">2007-04-17T18:46:46Z</dcterms:modified>
  <cp:category/>
  <cp:version/>
  <cp:contentType/>
  <cp:contentStatus/>
</cp:coreProperties>
</file>